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90" windowWidth="15165" windowHeight="8190" activeTab="1"/>
  </bookViews>
  <sheets>
    <sheet name="Sheet2" sheetId="1" r:id="rId1"/>
    <sheet name="Sheet1" sheetId="2" r:id="rId2"/>
  </sheets>
  <definedNames>
    <definedName name="_xlnm.Print_Area" localSheetId="1">'Sheet1'!$B$1:$Q$45</definedName>
    <definedName name="Z_5910E9C5_0361_11D6_B133_9A8EDCA87D23_.wvu.PrintArea" localSheetId="1" hidden="1">'Sheet1'!$B$1:$Q$45</definedName>
  </definedNames>
  <calcPr fullCalcOnLoad="1"/>
</workbook>
</file>

<file path=xl/sharedStrings.xml><?xml version="1.0" encoding="utf-8"?>
<sst xmlns="http://schemas.openxmlformats.org/spreadsheetml/2006/main" count="26" uniqueCount="25">
  <si>
    <t>Your expected frequencies are:</t>
  </si>
  <si>
    <r>
      <t>Your values of (O - E)</t>
    </r>
    <r>
      <rPr>
        <vertAlign val="superscript"/>
        <sz val="10"/>
        <rFont val="Arial"/>
        <family val="2"/>
      </rPr>
      <t>2</t>
    </r>
    <r>
      <rPr>
        <sz val="10"/>
        <rFont val="Arial"/>
        <family val="0"/>
      </rPr>
      <t>/E are:</t>
    </r>
  </si>
  <si>
    <t>Your chi-squared value is:</t>
  </si>
  <si>
    <t>Your degrees of freedom are:</t>
  </si>
  <si>
    <t>The values from the tables are:</t>
  </si>
  <si>
    <t>So your conclusion is:</t>
  </si>
  <si>
    <t>If there are values already there, type over them or delete them. You do not have to do anything else!</t>
  </si>
  <si>
    <t>Enter the numbers you actually get in this box:</t>
  </si>
  <si>
    <t>If you want to know where an answer has come from, type ? in the pink box beside the answers.</t>
  </si>
  <si>
    <t>O means the observed frequencies - what you got in your experiment. E means your expected frequencies - the things calculated in the previous section. Put each value of O and E into the formula.</t>
  </si>
  <si>
    <t>Compare your chi-squared value with the three values from the tables. If it is bigger, your result is significant</t>
  </si>
  <si>
    <t>To use the chi-squared calculator, enter the actual values you got in the yellow boxes. Any cells you do not need should be left blank.</t>
  </si>
  <si>
    <t>Click here for diagram</t>
  </si>
  <si>
    <t>Type ? in the pink box to find out why this is the correct type of chart to use.</t>
  </si>
  <si>
    <t>click here to go back to the main sheet</t>
  </si>
  <si>
    <t>This chart enables you to see the largest differences in observed and expected values - the tallest positive and negative "bars". These show the high contributions to your chi-squared value</t>
  </si>
  <si>
    <t>High</t>
  </si>
  <si>
    <t>Medium</t>
  </si>
  <si>
    <t xml:space="preserve">If you may want to print out a diagram, type in the category labels in the orange boxes </t>
  </si>
  <si>
    <t>(eg high, medium and low educational attainment areas, and whether parents are smokers or non-smokers)</t>
  </si>
  <si>
    <t>Smokers</t>
  </si>
  <si>
    <t>Non-smokers</t>
  </si>
  <si>
    <t>TOTALS</t>
  </si>
  <si>
    <t>Add up all the values in the previous table to get this</t>
  </si>
  <si>
    <t>Chi-squared Contingency Table (or Test for Association)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</si>
</sst>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
    <numFmt numFmtId="166" formatCode="0;\-0;;@"/>
    <numFmt numFmtId="167" formatCode="0.0000"/>
  </numFmts>
  <fonts count="16">
    <font>
      <sz val="10"/>
      <name val="Arial"/>
      <family val="0"/>
    </font>
    <font>
      <vertAlign val="superscript"/>
      <sz val="10"/>
      <name val="Arial"/>
      <family val="2"/>
    </font>
    <font>
      <b/>
      <sz val="12"/>
      <name val="Arial"/>
      <family val="2"/>
    </font>
    <font>
      <sz val="10"/>
      <color indexed="10"/>
      <name val="Arial"/>
      <family val="2"/>
    </font>
    <font>
      <sz val="9.5"/>
      <name val="Arial"/>
      <family val="2"/>
    </font>
    <font>
      <sz val="10"/>
      <color indexed="14"/>
      <name val="Arial"/>
      <family val="2"/>
    </font>
    <font>
      <sz val="9"/>
      <name val="Arial"/>
      <family val="2"/>
    </font>
    <font>
      <sz val="9"/>
      <color indexed="14"/>
      <name val="Arial"/>
      <family val="2"/>
    </font>
    <font>
      <b/>
      <sz val="10.25"/>
      <name val="Arial"/>
      <family val="2"/>
    </font>
    <font>
      <b/>
      <sz val="11.25"/>
      <name val="Arial"/>
      <family val="2"/>
    </font>
    <font>
      <sz val="10.25"/>
      <name val="Arial"/>
      <family val="2"/>
    </font>
    <font>
      <sz val="18.25"/>
      <name val="Arial"/>
      <family val="0"/>
    </font>
    <font>
      <u val="single"/>
      <sz val="10"/>
      <color indexed="12"/>
      <name val="Arial"/>
      <family val="0"/>
    </font>
    <font>
      <u val="single"/>
      <sz val="10"/>
      <color indexed="36"/>
      <name val="Arial"/>
      <family val="0"/>
    </font>
    <font>
      <b/>
      <sz val="10"/>
      <name val="Arial"/>
      <family val="2"/>
    </font>
    <font>
      <sz val="8"/>
      <name val="Arial"/>
      <family val="0"/>
    </font>
  </fonts>
  <fills count="5">
    <fill>
      <patternFill/>
    </fill>
    <fill>
      <patternFill patternType="gray125"/>
    </fill>
    <fill>
      <patternFill patternType="solid">
        <fgColor indexed="43"/>
        <bgColor indexed="64"/>
      </patternFill>
    </fill>
    <fill>
      <patternFill patternType="solid">
        <fgColor indexed="14"/>
        <bgColor indexed="64"/>
      </patternFill>
    </fill>
    <fill>
      <patternFill patternType="solid">
        <fgColor indexed="52"/>
        <bgColor indexed="64"/>
      </patternFill>
    </fill>
  </fills>
  <borders count="6">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0" borderId="0" xfId="0" applyFont="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protection hidden="1"/>
    </xf>
    <xf numFmtId="0" fontId="0" fillId="2" borderId="1" xfId="0" applyNumberFormat="1" applyFill="1" applyBorder="1" applyAlignment="1" applyProtection="1">
      <alignment/>
      <protection hidden="1" locked="0"/>
    </xf>
    <xf numFmtId="165" fontId="0" fillId="0" borderId="0" xfId="0" applyNumberFormat="1" applyFill="1" applyBorder="1" applyAlignment="1" applyProtection="1">
      <alignment/>
      <protection hidden="1"/>
    </xf>
    <xf numFmtId="165" fontId="0" fillId="0" borderId="0" xfId="0" applyNumberFormat="1" applyAlignment="1" applyProtection="1">
      <alignment/>
      <protection hidden="1"/>
    </xf>
    <xf numFmtId="0" fontId="3" fillId="0" borderId="0" xfId="0" applyFont="1" applyAlignment="1" applyProtection="1">
      <alignment/>
      <protection hidden="1"/>
    </xf>
    <xf numFmtId="2" fontId="0" fillId="0" borderId="0" xfId="0" applyNumberFormat="1" applyBorder="1" applyAlignment="1" applyProtection="1">
      <alignment/>
      <protection hidden="1"/>
    </xf>
    <xf numFmtId="167" fontId="0" fillId="0" borderId="0" xfId="0" applyNumberFormat="1" applyAlignment="1" applyProtection="1">
      <alignment/>
      <protection hidden="1"/>
    </xf>
    <xf numFmtId="167" fontId="0" fillId="0" borderId="2" xfId="0" applyNumberFormat="1" applyBorder="1" applyAlignment="1" applyProtection="1">
      <alignment/>
      <protection hidden="1"/>
    </xf>
    <xf numFmtId="167" fontId="0" fillId="0" borderId="1" xfId="0" applyNumberFormat="1" applyBorder="1" applyAlignment="1" applyProtection="1">
      <alignment/>
      <protection hidden="1"/>
    </xf>
    <xf numFmtId="167" fontId="0" fillId="0" borderId="0" xfId="0" applyNumberFormat="1" applyBorder="1" applyAlignment="1" applyProtection="1">
      <alignment/>
      <protection hidden="1"/>
    </xf>
    <xf numFmtId="167" fontId="0" fillId="0" borderId="0" xfId="0" applyNumberFormat="1" applyAlignment="1" applyProtection="1">
      <alignment/>
      <protection hidden="1"/>
    </xf>
    <xf numFmtId="167" fontId="0" fillId="0" borderId="0" xfId="0" applyNumberFormat="1" applyBorder="1" applyAlignment="1" applyProtection="1">
      <alignment/>
      <protection hidden="1"/>
    </xf>
    <xf numFmtId="0" fontId="0" fillId="0" borderId="2" xfId="0" applyBorder="1" applyAlignment="1" applyProtection="1">
      <alignment/>
      <protection hidden="1"/>
    </xf>
    <xf numFmtId="1" fontId="0" fillId="0" borderId="1" xfId="0" applyNumberFormat="1" applyBorder="1" applyAlignment="1" applyProtection="1">
      <alignment/>
      <protection hidden="1"/>
    </xf>
    <xf numFmtId="9" fontId="0" fillId="0" borderId="0" xfId="0" applyNumberFormat="1" applyAlignment="1" applyProtection="1">
      <alignment/>
      <protection hidden="1"/>
    </xf>
    <xf numFmtId="166" fontId="3" fillId="0" borderId="0" xfId="0" applyNumberFormat="1" applyFont="1" applyAlignment="1" applyProtection="1">
      <alignment/>
      <protection hidden="1"/>
    </xf>
    <xf numFmtId="0" fontId="0" fillId="0" borderId="0" xfId="0" applyNumberFormat="1" applyAlignment="1" applyProtection="1">
      <alignment/>
      <protection hidden="1"/>
    </xf>
    <xf numFmtId="0" fontId="4" fillId="0" borderId="0" xfId="0" applyFont="1" applyAlignment="1" applyProtection="1">
      <alignment/>
      <protection hidden="1"/>
    </xf>
    <xf numFmtId="167" fontId="0" fillId="3" borderId="1" xfId="0" applyNumberFormat="1" applyFill="1" applyBorder="1" applyAlignment="1" applyProtection="1">
      <alignment/>
      <protection hidden="1" locked="0"/>
    </xf>
    <xf numFmtId="167" fontId="0" fillId="0" borderId="0" xfId="0" applyNumberFormat="1" applyFill="1" applyBorder="1" applyAlignment="1" applyProtection="1">
      <alignment/>
      <protection hidden="1" locked="0"/>
    </xf>
    <xf numFmtId="0" fontId="5" fillId="0" borderId="0" xfId="0" applyFont="1" applyAlignment="1" applyProtection="1">
      <alignment wrapText="1"/>
      <protection hidden="1"/>
    </xf>
    <xf numFmtId="0" fontId="7" fillId="0" borderId="0" xfId="0" applyFont="1" applyAlignment="1" applyProtection="1">
      <alignment/>
      <protection hidden="1"/>
    </xf>
    <xf numFmtId="0" fontId="7" fillId="0" borderId="0" xfId="0" applyFont="1" applyAlignment="1" applyProtection="1">
      <alignment/>
      <protection hidden="1"/>
    </xf>
    <xf numFmtId="167" fontId="0" fillId="3" borderId="2" xfId="0" applyNumberFormat="1" applyFill="1" applyBorder="1" applyAlignment="1" applyProtection="1">
      <alignment/>
      <protection hidden="1" locked="0"/>
    </xf>
    <xf numFmtId="167" fontId="0" fillId="3" borderId="0" xfId="0" applyNumberFormat="1" applyFill="1" applyBorder="1" applyAlignment="1" applyProtection="1">
      <alignment/>
      <protection hidden="1" locked="0"/>
    </xf>
    <xf numFmtId="167" fontId="0" fillId="0" borderId="3" xfId="0" applyNumberFormat="1" applyFill="1" applyBorder="1" applyAlignment="1" applyProtection="1">
      <alignment/>
      <protection hidden="1"/>
    </xf>
    <xf numFmtId="167" fontId="0" fillId="0" borderId="3" xfId="0" applyNumberFormat="1" applyFill="1" applyBorder="1" applyAlignment="1" applyProtection="1">
      <alignment/>
      <protection hidden="1" locked="0"/>
    </xf>
    <xf numFmtId="49" fontId="0" fillId="4" borderId="1" xfId="0" applyNumberFormat="1" applyFill="1" applyBorder="1" applyAlignment="1" applyProtection="1">
      <alignment/>
      <protection hidden="1" locked="0"/>
    </xf>
    <xf numFmtId="0" fontId="0" fillId="3" borderId="1" xfId="0" applyFill="1" applyBorder="1" applyAlignment="1" applyProtection="1">
      <alignment/>
      <protection locked="0"/>
    </xf>
    <xf numFmtId="0" fontId="0" fillId="0" borderId="0" xfId="0" applyAlignment="1">
      <alignment wrapText="1"/>
    </xf>
    <xf numFmtId="0" fontId="6" fillId="4" borderId="1" xfId="0" applyFont="1" applyFill="1" applyBorder="1" applyAlignment="1" applyProtection="1">
      <alignment/>
      <protection hidden="1" locked="0"/>
    </xf>
    <xf numFmtId="0" fontId="6" fillId="4" borderId="4" xfId="0" applyFont="1" applyFill="1" applyBorder="1" applyAlignment="1" applyProtection="1">
      <alignment/>
      <protection hidden="1" locked="0"/>
    </xf>
    <xf numFmtId="0" fontId="0" fillId="2" borderId="4" xfId="0" applyNumberFormat="1" applyFill="1" applyBorder="1" applyAlignment="1" applyProtection="1">
      <alignment/>
      <protection hidden="1" locked="0"/>
    </xf>
    <xf numFmtId="0" fontId="14" fillId="0" borderId="1" xfId="0" applyFont="1" applyBorder="1" applyAlignment="1" applyProtection="1">
      <alignment/>
      <protection hidden="1"/>
    </xf>
    <xf numFmtId="0" fontId="0" fillId="0" borderId="1" xfId="0" applyNumberFormat="1" applyFill="1" applyBorder="1" applyAlignment="1" applyProtection="1">
      <alignment/>
      <protection hidden="1"/>
    </xf>
    <xf numFmtId="0" fontId="0" fillId="0" borderId="1" xfId="0" applyNumberFormat="1" applyBorder="1" applyAlignment="1" applyProtection="1">
      <alignment/>
      <protection hidden="1"/>
    </xf>
    <xf numFmtId="0" fontId="12" fillId="0" borderId="3" xfId="20" applyBorder="1" applyAlignment="1">
      <alignment horizontal="right"/>
    </xf>
    <xf numFmtId="0" fontId="0" fillId="0" borderId="0" xfId="0" applyAlignment="1">
      <alignment horizontal="right"/>
    </xf>
    <xf numFmtId="0" fontId="0" fillId="0" borderId="0" xfId="0" applyAlignment="1" applyProtection="1">
      <alignment wrapText="1"/>
      <protection hidden="1"/>
    </xf>
    <xf numFmtId="167" fontId="6" fillId="0" borderId="0" xfId="0" applyNumberFormat="1" applyFont="1" applyBorder="1" applyAlignment="1" applyProtection="1">
      <alignment wrapText="1"/>
      <protection hidden="1"/>
    </xf>
    <xf numFmtId="167" fontId="6" fillId="0" borderId="5" xfId="0" applyNumberFormat="1" applyFont="1" applyBorder="1" applyAlignment="1" applyProtection="1">
      <alignment wrapText="1"/>
      <protection hidden="1"/>
    </xf>
    <xf numFmtId="0" fontId="7" fillId="0" borderId="0" xfId="0" applyFont="1" applyAlignment="1" applyProtection="1">
      <alignment wrapText="1"/>
      <protection hidden="1"/>
    </xf>
    <xf numFmtId="9" fontId="0" fillId="0" borderId="0" xfId="0" applyNumberFormat="1" applyAlignment="1" applyProtection="1">
      <alignment wrapText="1"/>
      <protection hidden="1"/>
    </xf>
    <xf numFmtId="0" fontId="0" fillId="0" borderId="0" xfId="0" applyAlignment="1">
      <alignment wrapText="1"/>
    </xf>
    <xf numFmtId="0" fontId="0" fillId="0" borderId="0" xfId="0" applyAlignment="1" applyProtection="1">
      <alignment/>
      <protection hidden="1"/>
    </xf>
    <xf numFmtId="0" fontId="0" fillId="0" borderId="0" xfId="0" applyBorder="1" applyAlignment="1" applyProtection="1">
      <alignment/>
      <protection hidden="1"/>
    </xf>
    <xf numFmtId="167" fontId="0" fillId="0" borderId="0" xfId="0" applyNumberFormat="1" applyAlignment="1" applyProtection="1">
      <alignment/>
      <protection hidden="1"/>
    </xf>
    <xf numFmtId="167" fontId="0" fillId="0" borderId="0" xfId="0" applyNumberFormat="1" applyBorder="1" applyAlignment="1" applyProtection="1">
      <alignment/>
      <protection hidden="1"/>
    </xf>
    <xf numFmtId="166" fontId="12" fillId="0" borderId="0" xfId="20" applyNumberFormat="1" applyAlignment="1" applyProtection="1">
      <alignment/>
      <protection hidden="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00FF"/>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Type your chart title here</a:t>
            </a:r>
          </a:p>
        </c:rich>
      </c:tx>
      <c:layout/>
      <c:spPr>
        <a:noFill/>
        <a:ln>
          <a:noFill/>
        </a:ln>
      </c:spPr>
    </c:title>
    <c:view3D>
      <c:rotX val="15"/>
      <c:rotY val="20"/>
      <c:depthPercent val="100"/>
      <c:rAngAx val="0"/>
      <c:perspective val="30"/>
    </c:view3D>
    <c:plotArea>
      <c:layout/>
      <c:bar3DChart>
        <c:barDir val="col"/>
        <c:grouping val="standard"/>
        <c:varyColors val="0"/>
        <c:ser>
          <c:idx val="0"/>
          <c:order val="0"/>
          <c:tx>
            <c:strRef>
              <c:f>Sheet2!$D$17</c:f>
              <c:strCache>
                <c:ptCount val="1"/>
                <c:pt idx="0">
                  <c:v>High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Sheet2!$E$16:$I$16</c:f>
              <c:strCache/>
            </c:strRef>
          </c:cat>
          <c:val>
            <c:numRef>
              <c:f>Sheet2!$E$17:$I$17</c:f>
              <c:numCache>
                <c:ptCount val="5"/>
                <c:pt idx="0">
                  <c:v>0</c:v>
                </c:pt>
                <c:pt idx="1">
                  <c:v>0</c:v>
                </c:pt>
                <c:pt idx="2">
                  <c:v>0</c:v>
                </c:pt>
                <c:pt idx="3">
                  <c:v>0</c:v>
                </c:pt>
                <c:pt idx="4">
                  <c:v>0</c:v>
                </c:pt>
              </c:numCache>
            </c:numRef>
          </c:val>
          <c:shape val="box"/>
        </c:ser>
        <c:ser>
          <c:idx val="1"/>
          <c:order val="1"/>
          <c:tx>
            <c:strRef>
              <c:f>Sheet2!$D$18</c:f>
              <c:strCache>
                <c:ptCount val="1"/>
                <c:pt idx="0">
                  <c:v>Medium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Sheet2!$E$16:$I$16</c:f>
              <c:strCache/>
            </c:strRef>
          </c:cat>
          <c:val>
            <c:numRef>
              <c:f>Sheet2!$E$18:$I$18</c:f>
              <c:numCache>
                <c:ptCount val="5"/>
                <c:pt idx="0">
                  <c:v>0</c:v>
                </c:pt>
                <c:pt idx="1">
                  <c:v>0</c:v>
                </c:pt>
                <c:pt idx="2">
                  <c:v>0</c:v>
                </c:pt>
                <c:pt idx="3">
                  <c:v>0</c:v>
                </c:pt>
                <c:pt idx="4">
                  <c:v>0</c:v>
                </c:pt>
              </c:numCache>
            </c:numRef>
          </c:val>
          <c:shape val="box"/>
        </c:ser>
        <c:ser>
          <c:idx val="2"/>
          <c:order val="2"/>
          <c:tx>
            <c:strRef>
              <c:f>Sheet2!$D$19</c:f>
              <c:strCache>
                <c:ptCount val="1"/>
                <c:pt idx="0">
                  <c:v>Low</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Sheet2!$E$16:$I$16</c:f>
              <c:strCache/>
            </c:strRef>
          </c:cat>
          <c:val>
            <c:numRef>
              <c:f>Sheet2!$E$19:$I$19</c:f>
              <c:numCache>
                <c:ptCount val="5"/>
                <c:pt idx="0">
                  <c:v>0</c:v>
                </c:pt>
                <c:pt idx="1">
                  <c:v>0</c:v>
                </c:pt>
                <c:pt idx="2">
                  <c:v>0</c:v>
                </c:pt>
                <c:pt idx="3">
                  <c:v>0</c:v>
                </c:pt>
                <c:pt idx="4">
                  <c:v>0</c:v>
                </c:pt>
              </c:numCache>
            </c:numRef>
          </c:val>
          <c:shape val="box"/>
        </c:ser>
        <c:ser>
          <c:idx val="3"/>
          <c:order val="3"/>
          <c:tx>
            <c:strRef>
              <c:f>Sheet2!$D$20</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Sheet2!$E$16:$I$16</c:f>
              <c:strCache/>
            </c:strRef>
          </c:cat>
          <c:val>
            <c:numRef>
              <c:f>Sheet2!$E$20:$I$20</c:f>
              <c:numCache>
                <c:ptCount val="5"/>
                <c:pt idx="0">
                  <c:v>0</c:v>
                </c:pt>
                <c:pt idx="1">
                  <c:v>0</c:v>
                </c:pt>
                <c:pt idx="2">
                  <c:v>0</c:v>
                </c:pt>
                <c:pt idx="3">
                  <c:v>0</c:v>
                </c:pt>
                <c:pt idx="4">
                  <c:v>0</c:v>
                </c:pt>
              </c:numCache>
            </c:numRef>
          </c:val>
          <c:shape val="box"/>
        </c:ser>
        <c:ser>
          <c:idx val="4"/>
          <c:order val="4"/>
          <c:tx>
            <c:strRef>
              <c:f>Sheet2!$D$21</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Sheet2!$E$16:$I$16</c:f>
              <c:strCache/>
            </c:strRef>
          </c:cat>
          <c:val>
            <c:numRef>
              <c:f>Sheet2!$E$21:$I$21</c:f>
              <c:numCache>
                <c:ptCount val="5"/>
                <c:pt idx="0">
                  <c:v>0</c:v>
                </c:pt>
                <c:pt idx="1">
                  <c:v>0</c:v>
                </c:pt>
                <c:pt idx="2">
                  <c:v>0</c:v>
                </c:pt>
                <c:pt idx="3">
                  <c:v>0</c:v>
                </c:pt>
                <c:pt idx="4">
                  <c:v>0</c:v>
                </c:pt>
              </c:numCache>
            </c:numRef>
          </c:val>
          <c:shape val="box"/>
        </c:ser>
        <c:shape val="box"/>
        <c:axId val="55953081"/>
        <c:axId val="56301414"/>
        <c:axId val="60829743"/>
      </c:bar3DChart>
      <c:catAx>
        <c:axId val="55953081"/>
        <c:scaling>
          <c:orientation val="minMax"/>
        </c:scaling>
        <c:axPos val="b"/>
        <c:title>
          <c:tx>
            <c:rich>
              <a:bodyPr vert="horz" rot="0" anchor="ctr"/>
              <a:lstStyle/>
              <a:p>
                <a:pPr algn="ctr">
                  <a:defRPr/>
                </a:pPr>
                <a:r>
                  <a:rPr lang="en-US" cap="none" sz="1025" b="1" i="0" u="none" baseline="0">
                    <a:latin typeface="Arial"/>
                    <a:ea typeface="Arial"/>
                    <a:cs typeface="Arial"/>
                  </a:rPr>
                  <a:t>Type your axis label here</a:t>
                </a:r>
              </a:p>
            </c:rich>
          </c:tx>
          <c:layout/>
          <c:overlay val="0"/>
          <c:spPr>
            <a:noFill/>
            <a:ln>
              <a:noFill/>
            </a:ln>
          </c:spPr>
        </c:title>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56301414"/>
        <c:crosses val="autoZero"/>
        <c:auto val="1"/>
        <c:lblOffset val="100"/>
        <c:noMultiLvlLbl val="0"/>
      </c:catAx>
      <c:valAx>
        <c:axId val="56301414"/>
        <c:scaling>
          <c:orientation val="minMax"/>
        </c:scaling>
        <c:axPos val="l"/>
        <c:title>
          <c:tx>
            <c:rich>
              <a:bodyPr vert="horz" rot="0" anchor="ctr"/>
              <a:lstStyle/>
              <a:p>
                <a:pPr algn="ctr">
                  <a:defRPr/>
                </a:pPr>
                <a:r>
                  <a:rPr lang="en-US" cap="none" sz="1025" b="1" i="0" u="none" baseline="0">
                    <a:latin typeface="Arial"/>
                    <a:ea typeface="Arial"/>
                    <a:cs typeface="Arial"/>
                  </a:rPr>
                  <a:t>O - E</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025" b="0" i="0" u="none" baseline="0">
                <a:latin typeface="Arial"/>
                <a:ea typeface="Arial"/>
                <a:cs typeface="Arial"/>
              </a:defRPr>
            </a:pPr>
          </a:p>
        </c:txPr>
        <c:crossAx val="55953081"/>
        <c:crossesAt val="1"/>
        <c:crossBetween val="between"/>
        <c:dispUnits/>
      </c:valAx>
      <c:serAx>
        <c:axId val="60829743"/>
        <c:scaling>
          <c:orientation val="minMax"/>
        </c:scaling>
        <c:axPos val="b"/>
        <c:title>
          <c:tx>
            <c:rich>
              <a:bodyPr vert="horz" rot="0" anchor="ctr"/>
              <a:lstStyle/>
              <a:p>
                <a:pPr algn="ctr">
                  <a:defRPr/>
                </a:pPr>
                <a:r>
                  <a:rPr lang="en-US" cap="none" sz="1025" b="1" i="0" u="none" baseline="0">
                    <a:latin typeface="Arial"/>
                    <a:ea typeface="Arial"/>
                    <a:cs typeface="Arial"/>
                  </a:rPr>
                  <a:t>Type your axis label here</a:t>
                </a:r>
              </a:p>
            </c:rich>
          </c:tx>
          <c:layout/>
          <c:overlay val="0"/>
          <c:spPr>
            <a:noFill/>
            <a:ln>
              <a:noFill/>
            </a:ln>
          </c:spPr>
        </c:title>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56301414"/>
        <c:crosses val="autoZero"/>
        <c:tickLblSkip val="1"/>
        <c:tickMarkSkip val="1"/>
      </c:ser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47625</xdr:rowOff>
    </xdr:from>
    <xdr:to>
      <xdr:col>14</xdr:col>
      <xdr:colOff>333375</xdr:colOff>
      <xdr:row>28</xdr:row>
      <xdr:rowOff>276225</xdr:rowOff>
    </xdr:to>
    <xdr:graphicFrame>
      <xdr:nvGraphicFramePr>
        <xdr:cNvPr id="1" name="Chart 4"/>
        <xdr:cNvGraphicFramePr/>
      </xdr:nvGraphicFramePr>
      <xdr:xfrm>
        <a:off x="190500" y="47625"/>
        <a:ext cx="8439150" cy="4762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6:N31"/>
  <sheetViews>
    <sheetView showGridLines="0" showRowColHeaders="0" zoomScale="95" zoomScaleNormal="95" workbookViewId="0" topLeftCell="A1">
      <selection activeCell="I30" sqref="I30:L30"/>
    </sheetView>
  </sheetViews>
  <sheetFormatPr defaultColWidth="9.140625" defaultRowHeight="12.75"/>
  <cols>
    <col min="7" max="7" width="11.7109375" style="0" customWidth="1"/>
    <col min="8" max="8" width="3.00390625" style="0" customWidth="1"/>
  </cols>
  <sheetData>
    <row r="16" spans="5:9" ht="12.75">
      <c r="E16" t="str">
        <f>IF(Sheet1!J9="","",Sheet1!J9)</f>
        <v>Smokers</v>
      </c>
      <c r="F16" t="str">
        <f>IF(Sheet1!K9="","",Sheet1!K9)</f>
        <v>Non-smokers</v>
      </c>
      <c r="G16">
        <f>IF(Sheet1!L9="","",Sheet1!L9)</f>
      </c>
      <c r="H16">
        <f>IF(Sheet1!M9="","",Sheet1!M9)</f>
      </c>
      <c r="I16">
        <f>IF(Sheet1!N9="","",Sheet1!N9)</f>
      </c>
    </row>
    <row r="17" spans="4:9" ht="12.75">
      <c r="D17" t="str">
        <f>IF(Sheet1!I10="","",Sheet1!I10)</f>
        <v>High</v>
      </c>
      <c r="E17">
        <f>IF(Sheet1!J10="","",Sheet1!J10-Sheet1!J17)</f>
        <v>-0.5</v>
      </c>
      <c r="F17">
        <f>IF(Sheet1!K10="","",Sheet1!K10-Sheet1!K17)</f>
        <v>0.5</v>
      </c>
      <c r="G17">
        <f>IF(Sheet1!L10="","",Sheet1!L10-Sheet1!L17)</f>
      </c>
      <c r="H17">
        <f>IF(Sheet1!M10="","",Sheet1!M10-Sheet1!M17)</f>
      </c>
      <c r="I17">
        <f>IF(Sheet1!N10="","",Sheet1!N10-Sheet1!N17)</f>
      </c>
    </row>
    <row r="18" spans="4:9" ht="12.75">
      <c r="D18" t="str">
        <f>IF(Sheet1!I11="","",Sheet1!I11)</f>
        <v>Medium</v>
      </c>
      <c r="E18">
        <f>IF(Sheet1!J11="","",Sheet1!J11-Sheet1!J18)</f>
        <v>0.5</v>
      </c>
      <c r="F18">
        <f>IF(Sheet1!K11="","",Sheet1!K11-Sheet1!K18)</f>
        <v>-0.5</v>
      </c>
      <c r="G18">
        <f>IF(Sheet1!L11="","",Sheet1!L11-Sheet1!L18)</f>
      </c>
      <c r="H18">
        <f>IF(Sheet1!M11="","",Sheet1!M11-Sheet1!M18)</f>
      </c>
      <c r="I18">
        <f>IF(Sheet1!N11="","",Sheet1!N11-Sheet1!N18)</f>
      </c>
    </row>
    <row r="19" spans="4:9" ht="12.75">
      <c r="D19">
        <f>IF(Sheet1!I12="","",Sheet1!I12)</f>
      </c>
      <c r="E19">
        <f>IF(Sheet1!J12="","",Sheet1!J12-Sheet1!J19)</f>
      </c>
      <c r="F19">
        <f>IF(Sheet1!K12="","",Sheet1!K12-Sheet1!K19)</f>
      </c>
      <c r="G19">
        <f>IF(Sheet1!L12="","",Sheet1!L12-Sheet1!L19)</f>
      </c>
      <c r="H19">
        <f>IF(Sheet1!M12="","",Sheet1!M12-Sheet1!M19)</f>
      </c>
      <c r="I19">
        <f>IF(Sheet1!N12="","",Sheet1!N12-Sheet1!N19)</f>
      </c>
    </row>
    <row r="20" spans="4:9" ht="12.75">
      <c r="D20">
        <f>IF(Sheet1!I13="","",Sheet1!I13)</f>
      </c>
      <c r="E20">
        <f>IF(Sheet1!J13="","",Sheet1!J13-Sheet1!J20)</f>
      </c>
      <c r="F20">
        <f>IF(Sheet1!K13="","",Sheet1!K13-Sheet1!K20)</f>
      </c>
      <c r="G20">
        <f>IF(Sheet1!L13="","",Sheet1!L13-Sheet1!L20)</f>
      </c>
      <c r="H20">
        <f>IF(Sheet1!M13="","",Sheet1!M13-Sheet1!M20)</f>
      </c>
      <c r="I20">
        <f>IF(Sheet1!N13="","",Sheet1!N13-Sheet1!N20)</f>
      </c>
    </row>
    <row r="21" spans="4:9" ht="12.75">
      <c r="D21">
        <f>IF(Sheet1!I14="","",Sheet1!I14)</f>
      </c>
      <c r="E21">
        <f>IF(Sheet1!J14="","",Sheet1!J14-Sheet1!J21)</f>
      </c>
      <c r="F21">
        <f>IF(Sheet1!K14="","",Sheet1!K14-Sheet1!K21)</f>
      </c>
      <c r="G21">
        <f>IF(Sheet1!L14="","",Sheet1!L14-Sheet1!L21)</f>
      </c>
      <c r="H21">
        <f>IF(Sheet1!M14="","",Sheet1!M14-Sheet1!M21)</f>
      </c>
      <c r="I21">
        <f>IF(Sheet1!N14="","",Sheet1!N14-Sheet1!N21)</f>
      </c>
    </row>
    <row r="29" ht="27.75" customHeight="1"/>
    <row r="30" spans="1:12" ht="12.75">
      <c r="A30" t="s">
        <v>13</v>
      </c>
      <c r="H30" s="34"/>
      <c r="I30" s="42" t="s">
        <v>14</v>
      </c>
      <c r="J30" s="43"/>
      <c r="K30" s="43"/>
      <c r="L30" s="43"/>
    </row>
    <row r="31" spans="1:14" ht="29.25" customHeight="1">
      <c r="A31" s="44" t="s">
        <v>15</v>
      </c>
      <c r="B31" s="44"/>
      <c r="C31" s="44"/>
      <c r="D31" s="44"/>
      <c r="E31" s="44"/>
      <c r="F31" s="44"/>
      <c r="G31" s="44"/>
      <c r="H31" s="44"/>
      <c r="I31" s="44"/>
      <c r="J31" s="44"/>
      <c r="K31" s="44"/>
      <c r="L31" s="44"/>
      <c r="M31" s="44"/>
      <c r="N31" s="44"/>
    </row>
  </sheetData>
  <sheetProtection password="96DE" sheet="1" objects="1" scenarios="1"/>
  <mergeCells count="2">
    <mergeCell ref="I30:L30"/>
    <mergeCell ref="A31:N31"/>
  </mergeCells>
  <conditionalFormatting sqref="A31:N31">
    <cfRule type="expression" priority="1" dxfId="0" stopIfTrue="1">
      <formula>((H30="?")=TRUE)</formula>
    </cfRule>
    <cfRule type="expression" priority="2" dxfId="1" stopIfTrue="1">
      <formula>((H30="?")=FALSE)</formula>
    </cfRule>
  </conditionalFormatting>
  <hyperlinks>
    <hyperlink ref="I30" location="Sheet1!A1" display="Sheet1!A1"/>
  </hyperlinks>
  <printOptions/>
  <pageMargins left="0.75" right="0.75" top="1" bottom="1" header="0.5" footer="0.5"/>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B1:V71"/>
  <sheetViews>
    <sheetView showGridLines="0" showRowColHeaders="0" tabSelected="1" workbookViewId="0" topLeftCell="A31">
      <selection activeCell="C56" sqref="C56"/>
    </sheetView>
  </sheetViews>
  <sheetFormatPr defaultColWidth="9.140625" defaultRowHeight="12.75"/>
  <cols>
    <col min="1" max="1" width="3.7109375" style="2" customWidth="1"/>
    <col min="2" max="2" width="9.140625" style="2" customWidth="1"/>
    <col min="3" max="3" width="10.140625" style="2" customWidth="1"/>
    <col min="4" max="5" width="9.140625" style="2" customWidth="1"/>
    <col min="6" max="6" width="3.421875" style="2" customWidth="1"/>
    <col min="7" max="7" width="2.140625" style="2" customWidth="1"/>
    <col min="8" max="8" width="2.8515625" style="2" hidden="1" customWidth="1"/>
    <col min="9" max="9" width="9.57421875" style="2" customWidth="1"/>
    <col min="10" max="11" width="11.28125" style="2" customWidth="1"/>
    <col min="12" max="12" width="11.57421875" style="2" customWidth="1"/>
    <col min="13" max="14" width="10.7109375" style="2" customWidth="1"/>
    <col min="15" max="16384" width="9.140625" style="2" customWidth="1"/>
  </cols>
  <sheetData>
    <row r="1" spans="2:9" ht="15.75">
      <c r="B1" s="1" t="s">
        <v>24</v>
      </c>
      <c r="C1" s="1"/>
      <c r="D1" s="1"/>
      <c r="E1" s="1"/>
      <c r="F1" s="1"/>
      <c r="G1" s="1"/>
      <c r="H1" s="1"/>
      <c r="I1" s="1"/>
    </row>
    <row r="2" spans="2:9" ht="3.75" customHeight="1">
      <c r="B2" s="1"/>
      <c r="C2" s="1"/>
      <c r="D2" s="1"/>
      <c r="E2" s="1"/>
      <c r="F2" s="1"/>
      <c r="G2" s="1"/>
      <c r="H2" s="1"/>
      <c r="I2" s="1"/>
    </row>
    <row r="3" s="4" customFormat="1" ht="12.75">
      <c r="B3" s="3" t="s">
        <v>11</v>
      </c>
    </row>
    <row r="4" s="4" customFormat="1" ht="12.75">
      <c r="B4" s="23" t="s">
        <v>18</v>
      </c>
    </row>
    <row r="5" s="4" customFormat="1" ht="12.75">
      <c r="B5" s="23" t="s">
        <v>19</v>
      </c>
    </row>
    <row r="6" s="4" customFormat="1" ht="12.75">
      <c r="B6" s="3" t="s">
        <v>6</v>
      </c>
    </row>
    <row r="7" s="4" customFormat="1" ht="12.75">
      <c r="B7" s="23" t="s">
        <v>8</v>
      </c>
    </row>
    <row r="8" spans="10:15" ht="12.75">
      <c r="J8" s="5"/>
      <c r="K8" s="5"/>
      <c r="L8" s="5"/>
      <c r="M8" s="5"/>
      <c r="N8" s="5"/>
      <c r="O8" s="5"/>
    </row>
    <row r="9" spans="10:15" ht="12.75">
      <c r="J9" s="36" t="s">
        <v>20</v>
      </c>
      <c r="K9" s="36" t="s">
        <v>21</v>
      </c>
      <c r="L9" s="36"/>
      <c r="M9" s="36"/>
      <c r="N9" s="37"/>
      <c r="O9" s="39" t="s">
        <v>22</v>
      </c>
    </row>
    <row r="10" spans="2:22" ht="12.75">
      <c r="B10" s="50" t="s">
        <v>7</v>
      </c>
      <c r="C10" s="50"/>
      <c r="D10" s="50"/>
      <c r="E10" s="50"/>
      <c r="F10" s="51"/>
      <c r="G10" s="6"/>
      <c r="H10" s="6"/>
      <c r="I10" s="33" t="s">
        <v>16</v>
      </c>
      <c r="J10" s="7">
        <v>6</v>
      </c>
      <c r="K10" s="7">
        <v>7</v>
      </c>
      <c r="L10" s="7"/>
      <c r="M10" s="7"/>
      <c r="N10" s="38"/>
      <c r="O10" s="40">
        <f>SUM(J10:N10)</f>
        <v>13</v>
      </c>
      <c r="P10" s="8">
        <f>INT(J10)-J10</f>
        <v>0</v>
      </c>
      <c r="Q10" s="8">
        <f aca="true" t="shared" si="0" ref="Q10:T14">INT(K10)-K10</f>
        <v>0</v>
      </c>
      <c r="R10" s="8">
        <f t="shared" si="0"/>
        <v>0</v>
      </c>
      <c r="S10" s="8">
        <f t="shared" si="0"/>
        <v>0</v>
      </c>
      <c r="T10" s="8">
        <f t="shared" si="0"/>
        <v>0</v>
      </c>
      <c r="U10" s="9"/>
      <c r="V10" s="9"/>
    </row>
    <row r="11" spans="2:22" ht="12.75">
      <c r="B11" s="4"/>
      <c r="C11" s="4"/>
      <c r="D11" s="4"/>
      <c r="E11" s="4"/>
      <c r="F11" s="6"/>
      <c r="G11" s="6"/>
      <c r="H11" s="6"/>
      <c r="I11" s="33" t="s">
        <v>17</v>
      </c>
      <c r="J11" s="7">
        <v>4</v>
      </c>
      <c r="K11" s="7">
        <v>3</v>
      </c>
      <c r="L11" s="7"/>
      <c r="M11" s="7"/>
      <c r="N11" s="38"/>
      <c r="O11" s="40">
        <f>SUM(J11:N11)</f>
        <v>7</v>
      </c>
      <c r="P11" s="8">
        <f>INT(J11)-J11</f>
        <v>0</v>
      </c>
      <c r="Q11" s="8">
        <f t="shared" si="0"/>
        <v>0</v>
      </c>
      <c r="R11" s="8">
        <f t="shared" si="0"/>
        <v>0</v>
      </c>
      <c r="S11" s="8">
        <f t="shared" si="0"/>
        <v>0</v>
      </c>
      <c r="T11" s="8">
        <f t="shared" si="0"/>
        <v>0</v>
      </c>
      <c r="U11" s="9"/>
      <c r="V11" s="9"/>
    </row>
    <row r="12" spans="2:22" ht="12.75">
      <c r="B12" s="4"/>
      <c r="C12" s="4"/>
      <c r="D12" s="4"/>
      <c r="E12" s="4"/>
      <c r="F12" s="6"/>
      <c r="G12" s="6"/>
      <c r="H12" s="6"/>
      <c r="I12" s="33"/>
      <c r="J12" s="7"/>
      <c r="K12" s="7"/>
      <c r="L12" s="7"/>
      <c r="M12" s="7"/>
      <c r="N12" s="38"/>
      <c r="O12" s="40">
        <f>SUM(J12:N12)</f>
        <v>0</v>
      </c>
      <c r="P12" s="8">
        <f>INT(J12)-J12</f>
        <v>0</v>
      </c>
      <c r="Q12" s="8">
        <f t="shared" si="0"/>
        <v>0</v>
      </c>
      <c r="R12" s="8">
        <f t="shared" si="0"/>
        <v>0</v>
      </c>
      <c r="S12" s="8">
        <f t="shared" si="0"/>
        <v>0</v>
      </c>
      <c r="T12" s="8">
        <f t="shared" si="0"/>
        <v>0</v>
      </c>
      <c r="U12" s="9"/>
      <c r="V12" s="9"/>
    </row>
    <row r="13" spans="2:22" ht="12.75">
      <c r="B13" s="10">
        <f>IF(MIN(J10:N14)&lt;0,"Frequencies must be positive whole numbers!",IF(MIN(P10:T14)&lt;0,"Frequencies must be positive whole numbers!",""))</f>
      </c>
      <c r="C13" s="4"/>
      <c r="D13" s="4"/>
      <c r="E13" s="4"/>
      <c r="F13" s="6"/>
      <c r="G13" s="6"/>
      <c r="H13" s="6"/>
      <c r="I13" s="33"/>
      <c r="J13" s="7"/>
      <c r="K13" s="7"/>
      <c r="L13" s="7"/>
      <c r="M13" s="7"/>
      <c r="N13" s="38"/>
      <c r="O13" s="40">
        <f>SUM(J13:N13)</f>
        <v>0</v>
      </c>
      <c r="P13" s="8">
        <f>INT(J13)-J13</f>
        <v>0</v>
      </c>
      <c r="Q13" s="8">
        <f t="shared" si="0"/>
        <v>0</v>
      </c>
      <c r="R13" s="8">
        <f t="shared" si="0"/>
        <v>0</v>
      </c>
      <c r="S13" s="8">
        <f t="shared" si="0"/>
        <v>0</v>
      </c>
      <c r="T13" s="8">
        <f t="shared" si="0"/>
        <v>0</v>
      </c>
      <c r="U13" s="9"/>
      <c r="V13" s="9"/>
    </row>
    <row r="14" spans="2:22" ht="12.75">
      <c r="B14" s="4"/>
      <c r="C14" s="4"/>
      <c r="D14" s="4"/>
      <c r="E14" s="4"/>
      <c r="F14" s="6"/>
      <c r="G14" s="6"/>
      <c r="H14" s="6"/>
      <c r="I14" s="33"/>
      <c r="J14" s="7"/>
      <c r="K14" s="7"/>
      <c r="L14" s="7"/>
      <c r="M14" s="7"/>
      <c r="N14" s="38"/>
      <c r="O14" s="40">
        <f>SUM(J14:N14)</f>
        <v>0</v>
      </c>
      <c r="P14" s="8">
        <f>INT(J14)-J14</f>
        <v>0</v>
      </c>
      <c r="Q14" s="8">
        <f t="shared" si="0"/>
        <v>0</v>
      </c>
      <c r="R14" s="8">
        <f t="shared" si="0"/>
        <v>0</v>
      </c>
      <c r="S14" s="8">
        <f t="shared" si="0"/>
        <v>0</v>
      </c>
      <c r="T14" s="8">
        <f t="shared" si="0"/>
        <v>0</v>
      </c>
      <c r="U14" s="9"/>
      <c r="V14" s="9"/>
    </row>
    <row r="15" spans="9:19" ht="12" customHeight="1">
      <c r="I15" s="39" t="s">
        <v>22</v>
      </c>
      <c r="J15" s="41">
        <f>IF(SUM(J10:J14)&gt;0,SUM(J10:J14),"")</f>
        <v>10</v>
      </c>
      <c r="K15" s="41">
        <f>SUM(K10:K14)</f>
        <v>10</v>
      </c>
      <c r="L15" s="41">
        <f>SUM(L10:L14)</f>
        <v>0</v>
      </c>
      <c r="M15" s="41">
        <f>SUM(M10:M14)</f>
        <v>0</v>
      </c>
      <c r="N15" s="41">
        <f>SUM(N10:N14)</f>
        <v>0</v>
      </c>
      <c r="O15" s="41">
        <f>SUM(O10:O14)</f>
        <v>20</v>
      </c>
      <c r="P15" s="11"/>
      <c r="Q15" s="11"/>
      <c r="R15" s="11"/>
      <c r="S15" s="11"/>
    </row>
    <row r="16" spans="10:19" ht="12.75">
      <c r="J16" s="11"/>
      <c r="K16" s="11"/>
      <c r="L16" s="11"/>
      <c r="M16" s="11"/>
      <c r="N16" s="11"/>
      <c r="O16" s="11"/>
      <c r="P16" s="11"/>
      <c r="Q16" s="11"/>
      <c r="R16" s="11"/>
      <c r="S16" s="11"/>
    </row>
    <row r="17" spans="2:19" s="16" customFormat="1" ht="12.75">
      <c r="B17" s="52" t="s">
        <v>0</v>
      </c>
      <c r="C17" s="52"/>
      <c r="D17" s="52"/>
      <c r="E17" s="52"/>
      <c r="F17" s="53"/>
      <c r="G17" s="24"/>
      <c r="H17" s="31"/>
      <c r="I17" s="13"/>
      <c r="J17" s="14">
        <f>IF(MIN($O$10,J15)&gt;0,$O$10*J15/$O$15,"")</f>
        <v>6.5</v>
      </c>
      <c r="K17" s="14">
        <f>IF(MIN($O$10,K15)&gt;0,$O$10*K15/$O$15,"")</f>
        <v>6.5</v>
      </c>
      <c r="L17" s="14">
        <f>IF(MIN($O$10,L15)&gt;0,$O$10*L15/$O$15,"")</f>
      </c>
      <c r="M17" s="14">
        <f>IF(MIN($O$10,M15)&gt;0,$O$10*M15/$O$15,"")</f>
      </c>
      <c r="N17" s="14">
        <f>IF(MIN($O$10,N15)&gt;0,$O$10*N15/$O$15,"")</f>
      </c>
      <c r="O17" s="15"/>
      <c r="P17" s="15"/>
      <c r="Q17" s="15"/>
      <c r="R17" s="15"/>
      <c r="S17" s="15"/>
    </row>
    <row r="18" spans="2:19" s="16" customFormat="1" ht="12.75">
      <c r="B18" s="12"/>
      <c r="C18" s="12"/>
      <c r="D18" s="12"/>
      <c r="E18" s="12"/>
      <c r="F18" s="17"/>
      <c r="G18" s="17"/>
      <c r="H18" s="17"/>
      <c r="I18" s="17"/>
      <c r="J18" s="14">
        <f>IF(MIN($O$11,J15)&gt;0,$O$11*J15/$O$15,"")</f>
        <v>3.5</v>
      </c>
      <c r="K18" s="14">
        <f>IF(MIN($O$11,K15)&gt;0,$O$11*K15/$O$15,"")</f>
        <v>3.5</v>
      </c>
      <c r="L18" s="14">
        <f>IF(MIN($O$11,L15)&gt;0,$O$11*L15/$O$15,"")</f>
      </c>
      <c r="M18" s="14">
        <f>IF(MIN($O$11,M15)&gt;0,$O$11*M15/$O$15,"")</f>
      </c>
      <c r="N18" s="14">
        <f>IF(MIN($O$11,N15)&gt;0,$O$11*N15/$O$15,"")</f>
      </c>
      <c r="O18" s="15"/>
      <c r="P18" s="15"/>
      <c r="Q18" s="15"/>
      <c r="R18" s="15"/>
      <c r="S18" s="15"/>
    </row>
    <row r="19" spans="2:19" s="16" customFormat="1" ht="12.75">
      <c r="B19" s="12"/>
      <c r="C19" s="12"/>
      <c r="D19" s="12"/>
      <c r="E19" s="12"/>
      <c r="F19" s="17"/>
      <c r="G19" s="17"/>
      <c r="H19" s="17"/>
      <c r="I19" s="17"/>
      <c r="J19" s="14">
        <f>IF(MIN($O$12,J15)&gt;0,$O$12*J15/$O$15,"")</f>
      </c>
      <c r="K19" s="14">
        <f>IF(MIN($O$12,K15)&gt;0,$O$12*K15/$O$15,"")</f>
      </c>
      <c r="L19" s="14">
        <f>IF(MIN($O$12,L15)&gt;0,$O$12*L15/$O$15,"")</f>
      </c>
      <c r="M19" s="14">
        <f>IF(MIN($O$12,M15)&gt;0,$O$12*M15/$O$15,"")</f>
      </c>
      <c r="N19" s="14">
        <f>IF(MIN($O$12,N15)&gt;0,$O$12*N15/$O$15,"")</f>
      </c>
      <c r="O19" s="15"/>
      <c r="P19" s="15"/>
      <c r="Q19" s="15"/>
      <c r="R19" s="15"/>
      <c r="S19" s="15"/>
    </row>
    <row r="20" spans="2:19" s="16" customFormat="1" ht="12.75">
      <c r="B20" s="12"/>
      <c r="C20" s="12"/>
      <c r="D20" s="12"/>
      <c r="E20" s="12"/>
      <c r="F20" s="17"/>
      <c r="G20" s="17"/>
      <c r="H20" s="17"/>
      <c r="I20" s="17"/>
      <c r="J20" s="14">
        <f>IF(MIN($O$13,J15)&gt;0,$O$13*J15/$O$15,"")</f>
      </c>
      <c r="K20" s="14">
        <f>IF(MIN($O$13,K15)&gt;0,$O$13*K15/$O$15,"")</f>
      </c>
      <c r="L20" s="14">
        <f>IF(MIN($O$13,L15)&gt;0,$O$13*L15/$O$15,"")</f>
      </c>
      <c r="M20" s="14">
        <f>IF(MIN($O$13,M15)&gt;0,$O$13*M15/$O$15,"")</f>
      </c>
      <c r="N20" s="14">
        <f>IF(MIN($O$13,N15)&gt;0,$O$13*N15/$O$15,"")</f>
      </c>
      <c r="O20" s="15"/>
      <c r="P20" s="15"/>
      <c r="Q20" s="15"/>
      <c r="R20" s="15"/>
      <c r="S20" s="15"/>
    </row>
    <row r="21" spans="2:19" s="16" customFormat="1" ht="12.75">
      <c r="B21" s="12"/>
      <c r="C21" s="12"/>
      <c r="D21" s="12"/>
      <c r="E21" s="12"/>
      <c r="F21" s="17"/>
      <c r="G21" s="17"/>
      <c r="H21" s="17"/>
      <c r="I21" s="17"/>
      <c r="J21" s="14">
        <f>IF(MIN($O$14,J15)&gt;0,$O$14*J15/$O$15,"")</f>
      </c>
      <c r="K21" s="14">
        <f>IF(MIN($O$14,K15)&gt;0,$O$14*K15/$O$15,"")</f>
      </c>
      <c r="L21" s="14">
        <f>IF(MIN($O$14,L15)&gt;0,$O$14*L15/$O$15,"")</f>
      </c>
      <c r="M21" s="14">
        <f>IF(MIN($O$14,M15)&gt;0,$O$14*M15/$O$15,"")</f>
      </c>
      <c r="N21" s="14">
        <f>IF(MIN($O$14,N15)&gt;0,$O$14*N15/$O$15,"")</f>
      </c>
      <c r="O21" s="15"/>
      <c r="P21" s="15"/>
      <c r="Q21" s="15"/>
      <c r="R21" s="15"/>
      <c r="S21" s="15"/>
    </row>
    <row r="22" spans="2:19" s="16" customFormat="1" ht="25.5" customHeight="1">
      <c r="B22" s="12"/>
      <c r="C22" s="12"/>
      <c r="D22" s="12"/>
      <c r="E22" s="12"/>
      <c r="F22" s="17"/>
      <c r="G22" s="17"/>
      <c r="H22" s="17"/>
      <c r="I22" s="17"/>
      <c r="J22" s="45" t="str">
        <f>CONCATENATE("First work out the totals of the rows and columns of your data. For example, the total of the first row is ",O10," and the total of the first column is ",J15)</f>
        <v>First work out the totals of the rows and columns of your data. For example, the total of the first row is 13 and the total of the first column is 10</v>
      </c>
      <c r="K22" s="45"/>
      <c r="L22" s="45"/>
      <c r="M22" s="45"/>
      <c r="N22" s="45"/>
      <c r="O22" s="45"/>
      <c r="P22" s="45"/>
      <c r="Q22" s="15"/>
      <c r="R22" s="15"/>
      <c r="S22" s="15"/>
    </row>
    <row r="23" spans="2:19" s="16" customFormat="1" ht="27" customHeight="1">
      <c r="B23" s="12"/>
      <c r="C23" s="12"/>
      <c r="D23" s="12"/>
      <c r="E23" s="12"/>
      <c r="F23" s="17"/>
      <c r="G23" s="17"/>
      <c r="H23" s="17"/>
      <c r="I23" s="17"/>
      <c r="J23" s="45" t="str">
        <f>CONCATENATE("To get the expected values, do row total x column total/overall total. For example, the expected value for the top left cell is ",O10," x ",J15," / ",O15," = ",J17)</f>
        <v>To get the expected values, do row total x column total/overall total. For example, the expected value for the top left cell is 13 x 10 / 20 = 6.5</v>
      </c>
      <c r="K23" s="45"/>
      <c r="L23" s="45"/>
      <c r="M23" s="45"/>
      <c r="N23" s="45"/>
      <c r="O23" s="45"/>
      <c r="P23" s="45"/>
      <c r="Q23" s="15"/>
      <c r="R23" s="15"/>
      <c r="S23" s="15"/>
    </row>
    <row r="24" spans="7:19" ht="12.75">
      <c r="G24" s="5"/>
      <c r="H24" s="5"/>
      <c r="J24" s="11"/>
      <c r="K24" s="11"/>
      <c r="L24" s="11"/>
      <c r="M24" s="11"/>
      <c r="N24" s="11"/>
      <c r="O24" s="11"/>
      <c r="P24" s="11"/>
      <c r="Q24" s="11"/>
      <c r="R24" s="11"/>
      <c r="S24" s="11"/>
    </row>
    <row r="25" spans="2:19" s="16" customFormat="1" ht="14.25">
      <c r="B25" s="52" t="s">
        <v>1</v>
      </c>
      <c r="C25" s="52"/>
      <c r="D25" s="52"/>
      <c r="E25" s="52"/>
      <c r="F25" s="53"/>
      <c r="G25" s="24"/>
      <c r="H25" s="32"/>
      <c r="I25" s="13"/>
      <c r="J25" s="14">
        <f aca="true" t="shared" si="1" ref="J25:N29">IF(J17="","",(J10-J17)^2/J17)</f>
        <v>0.038461538461538464</v>
      </c>
      <c r="K25" s="14">
        <f t="shared" si="1"/>
        <v>0.038461538461538464</v>
      </c>
      <c r="L25" s="14">
        <f t="shared" si="1"/>
      </c>
      <c r="M25" s="14">
        <f t="shared" si="1"/>
      </c>
      <c r="N25" s="14">
        <f t="shared" si="1"/>
      </c>
      <c r="O25" s="15"/>
      <c r="P25" s="15">
        <f>IF(P17="","",(P10-P17)^2/P17)</f>
      </c>
      <c r="Q25" s="15">
        <f>IF(Q17="","",(Q10-Q17)^2/Q17)</f>
      </c>
      <c r="R25" s="15">
        <f>IF(R17="","",(R10-R17)^2/R17)</f>
      </c>
      <c r="S25" s="15">
        <f>IF(S17="","",(S10-S17)^2/S17)</f>
      </c>
    </row>
    <row r="26" spans="2:19" s="16" customFormat="1" ht="12.75">
      <c r="B26" s="12"/>
      <c r="C26" s="12"/>
      <c r="D26" s="12"/>
      <c r="E26" s="12"/>
      <c r="F26" s="17"/>
      <c r="G26" s="17"/>
      <c r="H26" s="17"/>
      <c r="I26" s="17"/>
      <c r="J26" s="14">
        <f t="shared" si="1"/>
        <v>0.07142857142857142</v>
      </c>
      <c r="K26" s="14">
        <f t="shared" si="1"/>
        <v>0.07142857142857142</v>
      </c>
      <c r="L26" s="14">
        <f t="shared" si="1"/>
      </c>
      <c r="M26" s="14">
        <f t="shared" si="1"/>
      </c>
      <c r="N26" s="14">
        <f t="shared" si="1"/>
      </c>
      <c r="O26" s="15"/>
      <c r="P26" s="15"/>
      <c r="Q26" s="15"/>
      <c r="R26" s="15"/>
      <c r="S26" s="15"/>
    </row>
    <row r="27" spans="2:19" s="16" customFormat="1" ht="12.75">
      <c r="B27" s="12"/>
      <c r="C27" s="12"/>
      <c r="D27" s="12"/>
      <c r="E27" s="12"/>
      <c r="F27" s="17"/>
      <c r="G27" s="17"/>
      <c r="H27" s="17"/>
      <c r="I27" s="17"/>
      <c r="J27" s="14">
        <f t="shared" si="1"/>
      </c>
      <c r="K27" s="14">
        <f t="shared" si="1"/>
      </c>
      <c r="L27" s="14">
        <f t="shared" si="1"/>
      </c>
      <c r="M27" s="14">
        <f t="shared" si="1"/>
      </c>
      <c r="N27" s="14">
        <f t="shared" si="1"/>
      </c>
      <c r="O27" s="15"/>
      <c r="P27" s="15"/>
      <c r="Q27" s="15"/>
      <c r="R27" s="15"/>
      <c r="S27" s="15"/>
    </row>
    <row r="28" spans="2:19" s="16" customFormat="1" ht="12.75">
      <c r="B28" s="12"/>
      <c r="C28" s="12"/>
      <c r="D28" s="12"/>
      <c r="E28" s="12"/>
      <c r="F28" s="17"/>
      <c r="G28" s="17"/>
      <c r="H28" s="17"/>
      <c r="I28" s="17"/>
      <c r="J28" s="14">
        <f t="shared" si="1"/>
      </c>
      <c r="K28" s="14">
        <f t="shared" si="1"/>
      </c>
      <c r="L28" s="14">
        <f t="shared" si="1"/>
      </c>
      <c r="M28" s="14">
        <f t="shared" si="1"/>
      </c>
      <c r="N28" s="14">
        <f t="shared" si="1"/>
      </c>
      <c r="O28" s="15"/>
      <c r="P28" s="15"/>
      <c r="Q28" s="15"/>
      <c r="R28" s="15"/>
      <c r="S28" s="15"/>
    </row>
    <row r="29" spans="2:19" s="16" customFormat="1" ht="12.75">
      <c r="B29" s="12"/>
      <c r="C29" s="12"/>
      <c r="D29" s="12"/>
      <c r="E29" s="12"/>
      <c r="F29" s="17"/>
      <c r="G29" s="17"/>
      <c r="H29" s="17"/>
      <c r="I29" s="17"/>
      <c r="J29" s="14">
        <f t="shared" si="1"/>
      </c>
      <c r="K29" s="14">
        <f t="shared" si="1"/>
      </c>
      <c r="L29" s="14">
        <f t="shared" si="1"/>
      </c>
      <c r="M29" s="14">
        <f t="shared" si="1"/>
      </c>
      <c r="N29" s="14">
        <f t="shared" si="1"/>
      </c>
      <c r="O29" s="15"/>
      <c r="P29" s="15"/>
      <c r="Q29" s="15"/>
      <c r="R29" s="15"/>
      <c r="S29" s="15"/>
    </row>
    <row r="30" spans="2:19" s="16" customFormat="1" ht="50.25" customHeight="1">
      <c r="B30" s="12"/>
      <c r="C30" s="12"/>
      <c r="D30" s="12"/>
      <c r="E30" s="12"/>
      <c r="F30" s="17"/>
      <c r="G30" s="17"/>
      <c r="H30" s="17"/>
      <c r="I30" s="17"/>
      <c r="J30" s="46" t="s">
        <v>9</v>
      </c>
      <c r="K30" s="46"/>
      <c r="L30" s="46"/>
      <c r="M30" s="46"/>
      <c r="N30" s="46"/>
      <c r="O30" s="15"/>
      <c r="P30" s="15"/>
      <c r="Q30" s="15"/>
      <c r="R30" s="15"/>
      <c r="S30" s="15"/>
    </row>
    <row r="31" spans="7:15" ht="8.25" customHeight="1">
      <c r="G31" s="5"/>
      <c r="H31" s="5"/>
      <c r="J31" s="5"/>
      <c r="K31" s="5"/>
      <c r="L31" s="5"/>
      <c r="M31" s="5"/>
      <c r="N31" s="5"/>
      <c r="O31" s="5"/>
    </row>
    <row r="32" spans="2:10" ht="12.75">
      <c r="B32" s="50" t="s">
        <v>2</v>
      </c>
      <c r="C32" s="50"/>
      <c r="D32" s="50"/>
      <c r="E32" s="50"/>
      <c r="F32" s="51"/>
      <c r="G32" s="24"/>
      <c r="H32" s="29"/>
      <c r="I32" s="18"/>
      <c r="J32" s="14">
        <f>SUM(J25:N29)</f>
        <v>0.21978021978021978</v>
      </c>
    </row>
    <row r="33" spans="2:10" ht="12.75">
      <c r="B33" s="4"/>
      <c r="C33" s="4"/>
      <c r="D33" s="4"/>
      <c r="E33" s="4"/>
      <c r="F33" s="6"/>
      <c r="G33" s="25"/>
      <c r="H33" s="25"/>
      <c r="I33" s="6"/>
      <c r="J33" s="27" t="s">
        <v>23</v>
      </c>
    </row>
    <row r="34" spans="7:8" ht="7.5" customHeight="1">
      <c r="G34" s="5"/>
      <c r="H34" s="5"/>
    </row>
    <row r="35" spans="2:10" ht="12.75">
      <c r="B35" s="50" t="s">
        <v>3</v>
      </c>
      <c r="C35" s="50"/>
      <c r="D35" s="50"/>
      <c r="E35" s="50"/>
      <c r="F35" s="51"/>
      <c r="G35" s="24"/>
      <c r="H35" s="29"/>
      <c r="I35" s="18"/>
      <c r="J35" s="19">
        <f>(COUNTIF(O10:O14,"&gt;0")-1)*(COUNTIF(J15:N15,"&gt;0")-1)</f>
        <v>1</v>
      </c>
    </row>
    <row r="36" spans="2:10" ht="12.75">
      <c r="B36" s="4"/>
      <c r="C36" s="4"/>
      <c r="D36" s="4"/>
      <c r="E36" s="4"/>
      <c r="F36" s="6"/>
      <c r="G36" s="25"/>
      <c r="H36" s="25"/>
      <c r="I36" s="6"/>
      <c r="J36" s="28" t="str">
        <f>CONCATENATE("This is (rows - 1)(columns - 1): (",COUNTIF(O10:O14,"&gt;0")," - 1)(",COUNTIF(J15:N15,"&gt;0")," - 1) = ",COUNTIF(O10:O14,"&gt;0")-1," x ",COUNTIF(J15:N15,"&gt;0")-1," = ",J35)</f>
        <v>This is (rows - 1)(columns - 1): (2 - 1)(2 - 1) = 1 x 1 = 1</v>
      </c>
    </row>
    <row r="38" spans="2:17" ht="12.75">
      <c r="B38" s="50" t="s">
        <v>4</v>
      </c>
      <c r="C38" s="50"/>
      <c r="D38" s="50"/>
      <c r="E38" s="50"/>
      <c r="F38" s="50"/>
      <c r="G38" s="24"/>
      <c r="H38" s="4"/>
      <c r="I38" s="4"/>
      <c r="J38" s="20">
        <v>0.1</v>
      </c>
      <c r="K38" s="2">
        <f>MAX(K50:K65)</f>
        <v>2.70554</v>
      </c>
      <c r="M38" s="20">
        <v>0.05</v>
      </c>
      <c r="N38" s="2">
        <f>MAX(L50:L65)</f>
        <v>3.84146</v>
      </c>
      <c r="P38" s="20">
        <v>0.01</v>
      </c>
      <c r="Q38" s="2">
        <f>MAX(M50:M65)</f>
        <v>6.6349</v>
      </c>
    </row>
    <row r="39" spans="2:19" ht="30" customHeight="1">
      <c r="B39" s="4"/>
      <c r="C39" s="4"/>
      <c r="D39" s="4"/>
      <c r="E39" s="4"/>
      <c r="F39" s="4"/>
      <c r="G39" s="4"/>
      <c r="H39" s="4"/>
      <c r="I39" s="4"/>
      <c r="J39" s="48" t="str">
        <f>CONCATENATE("There is a 10% chance of getting above ",K38," if there was really no difference between the categories - similarly, there's a 5% chance of getting over ",N38)</f>
        <v>There is a 10% chance of getting above 2.70554 if there was really no difference between the categories - similarly, there's a 5% chance of getting over 3.84146</v>
      </c>
      <c r="K39" s="49"/>
      <c r="L39" s="49"/>
      <c r="M39" s="49"/>
      <c r="N39" s="49"/>
      <c r="O39" s="49"/>
      <c r="P39" s="49"/>
      <c r="Q39" s="35"/>
      <c r="R39" s="35"/>
      <c r="S39" s="35"/>
    </row>
    <row r="40" ht="7.5" customHeight="1"/>
    <row r="41" spans="2:10" ht="12.75">
      <c r="B41" s="50" t="s">
        <v>5</v>
      </c>
      <c r="C41" s="50"/>
      <c r="D41" s="50"/>
      <c r="E41" s="50"/>
      <c r="F41" s="50"/>
      <c r="G41" s="24"/>
      <c r="H41" s="30"/>
      <c r="I41" s="4"/>
      <c r="J41" s="2" t="str">
        <f>IF(J32&lt;K38,"You must accept the null hypothesis",IF(J32&lt;N38,"Your result is significant at the 10% level",IF(J32&lt;Q38,"Your result is significant at the 5% level","Your result is significant at the 1% level")))</f>
        <v>You must accept the null hypothesis</v>
      </c>
    </row>
    <row r="42" spans="10:17" ht="12.75">
      <c r="J42" s="47" t="s">
        <v>10</v>
      </c>
      <c r="K42" s="47"/>
      <c r="L42" s="47"/>
      <c r="M42" s="47"/>
      <c r="N42" s="47"/>
      <c r="O42" s="47"/>
      <c r="P42" s="47"/>
      <c r="Q42" s="47"/>
    </row>
    <row r="43" spans="2:17" ht="12.75">
      <c r="B43" s="54" t="s">
        <v>12</v>
      </c>
      <c r="C43" s="55"/>
      <c r="J43" s="47"/>
      <c r="K43" s="47"/>
      <c r="L43" s="47"/>
      <c r="M43" s="47"/>
      <c r="N43" s="47"/>
      <c r="O43" s="47"/>
      <c r="P43" s="47"/>
      <c r="Q43" s="47"/>
    </row>
    <row r="44" spans="10:17" ht="6.75" customHeight="1">
      <c r="J44" s="26"/>
      <c r="K44" s="26"/>
      <c r="L44" s="26"/>
      <c r="M44" s="26"/>
      <c r="N44" s="26"/>
      <c r="O44" s="26"/>
      <c r="P44" s="26"/>
      <c r="Q44" s="26"/>
    </row>
    <row r="45" s="21" customFormat="1" ht="12.75">
      <c r="B45" s="21" t="str">
        <f>IF(COUNTIF(J17:N21,"&lt;5")&gt;0,"Warning! You may need to collect more data because some of your expected values are less than 5",)</f>
        <v>Warning! You may need to collect more data because some of your expected values are less than 5</v>
      </c>
    </row>
    <row r="46" spans="2:12" ht="12.75">
      <c r="B46" s="22"/>
      <c r="C46" s="22"/>
      <c r="D46" s="22"/>
      <c r="E46" s="22"/>
      <c r="F46" s="22"/>
      <c r="G46" s="22"/>
      <c r="H46" s="22"/>
      <c r="I46" s="22"/>
      <c r="J46" s="22"/>
      <c r="K46" s="22"/>
      <c r="L46" s="22"/>
    </row>
    <row r="47" spans="2:12" ht="12.75">
      <c r="B47" s="22"/>
      <c r="C47" s="22"/>
      <c r="D47" s="22"/>
      <c r="E47" s="22"/>
      <c r="F47" s="22"/>
      <c r="G47" s="22"/>
      <c r="H47" s="22"/>
      <c r="I47" s="22"/>
      <c r="J47" s="22"/>
      <c r="K47" s="22"/>
      <c r="L47" s="22"/>
    </row>
    <row r="48" spans="2:15" ht="12.75">
      <c r="B48" s="9"/>
      <c r="C48" s="9"/>
      <c r="D48" s="9"/>
      <c r="E48" s="9"/>
      <c r="F48" s="9"/>
      <c r="G48" s="9"/>
      <c r="H48" s="9"/>
      <c r="I48" s="9"/>
      <c r="J48" s="9"/>
      <c r="K48" s="9"/>
      <c r="L48" s="9"/>
      <c r="M48" s="9"/>
      <c r="N48" s="9"/>
      <c r="O48" s="9"/>
    </row>
    <row r="49" spans="2:15" ht="12.75">
      <c r="B49" s="9"/>
      <c r="C49" s="9">
        <v>0.1</v>
      </c>
      <c r="D49" s="9">
        <v>0.05</v>
      </c>
      <c r="E49" s="9">
        <v>0.01</v>
      </c>
      <c r="F49" s="9"/>
      <c r="G49" s="9"/>
      <c r="H49" s="9"/>
      <c r="I49" s="9"/>
      <c r="J49" s="9"/>
      <c r="K49" s="9"/>
      <c r="L49" s="9"/>
      <c r="M49" s="9"/>
      <c r="N49" s="9"/>
      <c r="O49" s="9"/>
    </row>
    <row r="50" spans="2:15" ht="12.75">
      <c r="B50" s="9">
        <v>1</v>
      </c>
      <c r="C50" s="9">
        <v>2.70554</v>
      </c>
      <c r="D50" s="9">
        <v>3.84146</v>
      </c>
      <c r="E50" s="9">
        <v>6.6349</v>
      </c>
      <c r="F50" s="9"/>
      <c r="G50" s="9"/>
      <c r="H50" s="9"/>
      <c r="I50" s="9"/>
      <c r="J50" s="9"/>
      <c r="K50" s="9">
        <f>IF($J$35=B50,C50,)</f>
        <v>2.70554</v>
      </c>
      <c r="L50" s="9">
        <f>IF($J$35=B50,D50,)</f>
        <v>3.84146</v>
      </c>
      <c r="M50" s="9">
        <f>IF($J$35=B50,E50,)</f>
        <v>6.6349</v>
      </c>
      <c r="N50" s="9"/>
      <c r="O50" s="9"/>
    </row>
    <row r="51" spans="2:15" ht="12.75">
      <c r="B51" s="9">
        <v>2</v>
      </c>
      <c r="C51" s="9">
        <v>4.60517</v>
      </c>
      <c r="D51" s="9">
        <v>5.99147</v>
      </c>
      <c r="E51" s="9">
        <v>9.21034</v>
      </c>
      <c r="F51" s="9"/>
      <c r="G51" s="9"/>
      <c r="H51" s="9"/>
      <c r="I51" s="9"/>
      <c r="J51" s="9"/>
      <c r="K51" s="9">
        <f aca="true" t="shared" si="2" ref="K51:K58">IF($J$35=B51,C51,)</f>
        <v>0</v>
      </c>
      <c r="L51" s="9">
        <f aca="true" t="shared" si="3" ref="L51:L58">IF($J$35=B51,D51,)</f>
        <v>0</v>
      </c>
      <c r="M51" s="9">
        <f aca="true" t="shared" si="4" ref="M51:M58">IF($J$35=B51,E51,)</f>
        <v>0</v>
      </c>
      <c r="N51" s="9"/>
      <c r="O51" s="9"/>
    </row>
    <row r="52" spans="2:15" ht="12.75">
      <c r="B52" s="9">
        <v>3</v>
      </c>
      <c r="C52" s="9">
        <v>6.25139</v>
      </c>
      <c r="D52" s="9">
        <v>7.81473</v>
      </c>
      <c r="E52" s="9">
        <v>11.3449</v>
      </c>
      <c r="F52" s="9"/>
      <c r="G52" s="9"/>
      <c r="H52" s="9"/>
      <c r="I52" s="9"/>
      <c r="J52" s="9"/>
      <c r="K52" s="9">
        <f t="shared" si="2"/>
        <v>0</v>
      </c>
      <c r="L52" s="9">
        <f t="shared" si="3"/>
        <v>0</v>
      </c>
      <c r="M52" s="9">
        <f t="shared" si="4"/>
        <v>0</v>
      </c>
      <c r="N52" s="9"/>
      <c r="O52" s="9"/>
    </row>
    <row r="53" spans="2:15" ht="12.75">
      <c r="B53" s="9">
        <v>4</v>
      </c>
      <c r="C53" s="9">
        <v>7.77944</v>
      </c>
      <c r="D53" s="9">
        <v>9.48773</v>
      </c>
      <c r="E53" s="9">
        <v>13.2767</v>
      </c>
      <c r="F53" s="9"/>
      <c r="G53" s="9"/>
      <c r="H53" s="9"/>
      <c r="I53" s="9"/>
      <c r="J53" s="9"/>
      <c r="K53" s="9">
        <f t="shared" si="2"/>
        <v>0</v>
      </c>
      <c r="L53" s="9">
        <f t="shared" si="3"/>
        <v>0</v>
      </c>
      <c r="M53" s="9">
        <f t="shared" si="4"/>
        <v>0</v>
      </c>
      <c r="N53" s="9"/>
      <c r="O53" s="9"/>
    </row>
    <row r="54" spans="2:15" ht="12.75">
      <c r="B54" s="9">
        <v>5</v>
      </c>
      <c r="C54" s="9">
        <v>9.23635</v>
      </c>
      <c r="D54" s="9">
        <v>11.0705</v>
      </c>
      <c r="E54" s="9">
        <v>15.0863</v>
      </c>
      <c r="F54" s="9"/>
      <c r="G54" s="9"/>
      <c r="H54" s="9"/>
      <c r="I54" s="9"/>
      <c r="J54" s="9"/>
      <c r="K54" s="9">
        <f t="shared" si="2"/>
        <v>0</v>
      </c>
      <c r="L54" s="9">
        <f t="shared" si="3"/>
        <v>0</v>
      </c>
      <c r="M54" s="9">
        <f t="shared" si="4"/>
        <v>0</v>
      </c>
      <c r="N54" s="9"/>
      <c r="O54" s="9"/>
    </row>
    <row r="55" spans="2:15" ht="12.75">
      <c r="B55" s="9">
        <v>6</v>
      </c>
      <c r="C55" s="9">
        <v>10.6446</v>
      </c>
      <c r="D55" s="9">
        <v>12.5916</v>
      </c>
      <c r="E55" s="9">
        <v>16.8119</v>
      </c>
      <c r="F55" s="9"/>
      <c r="G55" s="9"/>
      <c r="H55" s="9"/>
      <c r="I55" s="9"/>
      <c r="J55" s="9"/>
      <c r="K55" s="9">
        <f t="shared" si="2"/>
        <v>0</v>
      </c>
      <c r="L55" s="9">
        <f t="shared" si="3"/>
        <v>0</v>
      </c>
      <c r="M55" s="9">
        <f t="shared" si="4"/>
        <v>0</v>
      </c>
      <c r="N55" s="9"/>
      <c r="O55" s="9"/>
    </row>
    <row r="56" spans="2:15" ht="12.75">
      <c r="B56" s="9">
        <v>7</v>
      </c>
      <c r="C56" s="9">
        <v>12.017</v>
      </c>
      <c r="D56" s="9">
        <v>14.0671</v>
      </c>
      <c r="E56" s="9">
        <v>18.4753</v>
      </c>
      <c r="F56" s="9"/>
      <c r="G56" s="9"/>
      <c r="H56" s="9"/>
      <c r="I56" s="9"/>
      <c r="J56" s="9"/>
      <c r="K56" s="9">
        <f t="shared" si="2"/>
        <v>0</v>
      </c>
      <c r="L56" s="9">
        <f t="shared" si="3"/>
        <v>0</v>
      </c>
      <c r="M56" s="9">
        <f t="shared" si="4"/>
        <v>0</v>
      </c>
      <c r="N56" s="9"/>
      <c r="O56" s="9"/>
    </row>
    <row r="57" spans="2:15" ht="12.75">
      <c r="B57" s="9">
        <v>8</v>
      </c>
      <c r="C57" s="9">
        <v>13.3616</v>
      </c>
      <c r="D57" s="9">
        <v>15.5073</v>
      </c>
      <c r="E57" s="9">
        <v>20.0902</v>
      </c>
      <c r="F57" s="9"/>
      <c r="G57" s="9"/>
      <c r="H57" s="9"/>
      <c r="I57" s="9"/>
      <c r="J57" s="9"/>
      <c r="K57" s="9">
        <f t="shared" si="2"/>
        <v>0</v>
      </c>
      <c r="L57" s="9">
        <f t="shared" si="3"/>
        <v>0</v>
      </c>
      <c r="M57" s="9">
        <f t="shared" si="4"/>
        <v>0</v>
      </c>
      <c r="N57" s="9"/>
      <c r="O57" s="9"/>
    </row>
    <row r="58" spans="2:15" ht="12.75">
      <c r="B58" s="9">
        <v>9</v>
      </c>
      <c r="C58" s="9">
        <v>14.6837</v>
      </c>
      <c r="D58" s="9">
        <v>16.919</v>
      </c>
      <c r="E58" s="9">
        <v>21.666</v>
      </c>
      <c r="F58" s="9"/>
      <c r="G58" s="9"/>
      <c r="H58" s="9"/>
      <c r="I58" s="9"/>
      <c r="J58" s="9"/>
      <c r="K58" s="9">
        <f t="shared" si="2"/>
        <v>0</v>
      </c>
      <c r="L58" s="9">
        <f t="shared" si="3"/>
        <v>0</v>
      </c>
      <c r="M58" s="9">
        <f t="shared" si="4"/>
        <v>0</v>
      </c>
      <c r="N58" s="9"/>
      <c r="O58" s="9"/>
    </row>
    <row r="59" spans="2:15" ht="12.75">
      <c r="B59" s="9">
        <v>10</v>
      </c>
      <c r="C59" s="9">
        <v>15.9871</v>
      </c>
      <c r="D59" s="9">
        <v>18.307</v>
      </c>
      <c r="E59" s="9">
        <v>23.2093</v>
      </c>
      <c r="F59" s="9"/>
      <c r="G59" s="9"/>
      <c r="H59" s="9"/>
      <c r="I59" s="9"/>
      <c r="J59" s="9"/>
      <c r="K59" s="9">
        <f aca="true" t="shared" si="5" ref="K59:K65">IF($J$35=B59,C59,)</f>
        <v>0</v>
      </c>
      <c r="L59" s="9">
        <f aca="true" t="shared" si="6" ref="L59:L65">IF($J$35=B59,D59,)</f>
        <v>0</v>
      </c>
      <c r="M59" s="9">
        <f aca="true" t="shared" si="7" ref="M59:M65">IF($J$35=B59,E59,)</f>
        <v>0</v>
      </c>
      <c r="N59" s="9"/>
      <c r="O59" s="9"/>
    </row>
    <row r="60" spans="2:14" ht="12.75">
      <c r="B60" s="9">
        <v>11</v>
      </c>
      <c r="C60" s="9">
        <v>17.275</v>
      </c>
      <c r="D60" s="9">
        <v>19.6751</v>
      </c>
      <c r="E60" s="9">
        <v>24.725</v>
      </c>
      <c r="F60" s="9"/>
      <c r="G60" s="9"/>
      <c r="H60" s="9"/>
      <c r="I60" s="9"/>
      <c r="J60" s="9"/>
      <c r="K60" s="9">
        <f t="shared" si="5"/>
        <v>0</v>
      </c>
      <c r="L60" s="9">
        <f t="shared" si="6"/>
        <v>0</v>
      </c>
      <c r="M60" s="9">
        <f t="shared" si="7"/>
        <v>0</v>
      </c>
      <c r="N60" s="9"/>
    </row>
    <row r="61" spans="2:14" ht="12.75">
      <c r="B61" s="9">
        <v>12</v>
      </c>
      <c r="C61" s="9">
        <v>18.5494</v>
      </c>
      <c r="D61" s="9">
        <v>21.0261</v>
      </c>
      <c r="E61" s="9">
        <v>26.217</v>
      </c>
      <c r="F61" s="9"/>
      <c r="G61" s="9"/>
      <c r="H61" s="9"/>
      <c r="I61" s="9"/>
      <c r="J61" s="9"/>
      <c r="K61" s="9">
        <f t="shared" si="5"/>
        <v>0</v>
      </c>
      <c r="L61" s="9">
        <f t="shared" si="6"/>
        <v>0</v>
      </c>
      <c r="M61" s="9">
        <f t="shared" si="7"/>
        <v>0</v>
      </c>
      <c r="N61" s="9"/>
    </row>
    <row r="62" spans="2:14" ht="12.75">
      <c r="B62" s="9">
        <v>13</v>
      </c>
      <c r="C62" s="9">
        <v>19.8119</v>
      </c>
      <c r="D62" s="9">
        <v>22.3621</v>
      </c>
      <c r="E62" s="9">
        <v>27.6883</v>
      </c>
      <c r="F62" s="9"/>
      <c r="G62" s="9"/>
      <c r="H62" s="9"/>
      <c r="I62" s="9"/>
      <c r="J62" s="9"/>
      <c r="K62" s="9">
        <f t="shared" si="5"/>
        <v>0</v>
      </c>
      <c r="L62" s="9">
        <f t="shared" si="6"/>
        <v>0</v>
      </c>
      <c r="M62" s="9">
        <f t="shared" si="7"/>
        <v>0</v>
      </c>
      <c r="N62" s="9"/>
    </row>
    <row r="63" spans="2:14" ht="12.75">
      <c r="B63" s="9">
        <v>14</v>
      </c>
      <c r="C63" s="9">
        <v>21.0642</v>
      </c>
      <c r="D63" s="9">
        <v>23.6848</v>
      </c>
      <c r="E63" s="9">
        <v>29.1413</v>
      </c>
      <c r="F63" s="9"/>
      <c r="G63" s="9"/>
      <c r="H63" s="9"/>
      <c r="I63" s="9"/>
      <c r="J63" s="9"/>
      <c r="K63" s="9">
        <f t="shared" si="5"/>
        <v>0</v>
      </c>
      <c r="L63" s="9">
        <f t="shared" si="6"/>
        <v>0</v>
      </c>
      <c r="M63" s="9">
        <f t="shared" si="7"/>
        <v>0</v>
      </c>
      <c r="N63" s="9"/>
    </row>
    <row r="64" spans="2:14" ht="12.75">
      <c r="B64" s="9">
        <v>15</v>
      </c>
      <c r="C64" s="9">
        <v>22.3072</v>
      </c>
      <c r="D64" s="9">
        <v>24.9958</v>
      </c>
      <c r="E64" s="9">
        <v>30.5779</v>
      </c>
      <c r="F64" s="9"/>
      <c r="G64" s="9"/>
      <c r="H64" s="9"/>
      <c r="I64" s="9"/>
      <c r="J64" s="9"/>
      <c r="K64" s="9">
        <f t="shared" si="5"/>
        <v>0</v>
      </c>
      <c r="L64" s="9">
        <f t="shared" si="6"/>
        <v>0</v>
      </c>
      <c r="M64" s="9">
        <f t="shared" si="7"/>
        <v>0</v>
      </c>
      <c r="N64" s="9"/>
    </row>
    <row r="65" spans="2:14" ht="12.75">
      <c r="B65" s="9">
        <v>16</v>
      </c>
      <c r="C65" s="9">
        <v>23.5418</v>
      </c>
      <c r="D65" s="9">
        <v>26.2962</v>
      </c>
      <c r="E65" s="9">
        <v>31.9999</v>
      </c>
      <c r="F65" s="9"/>
      <c r="G65" s="9"/>
      <c r="H65" s="9"/>
      <c r="I65" s="9"/>
      <c r="J65" s="9"/>
      <c r="K65" s="9">
        <f t="shared" si="5"/>
        <v>0</v>
      </c>
      <c r="L65" s="9">
        <f t="shared" si="6"/>
        <v>0</v>
      </c>
      <c r="M65" s="9">
        <f t="shared" si="7"/>
        <v>0</v>
      </c>
      <c r="N65" s="9"/>
    </row>
    <row r="66" spans="2:14" ht="12.75">
      <c r="B66" s="22"/>
      <c r="C66" s="22"/>
      <c r="D66" s="22"/>
      <c r="E66" s="22"/>
      <c r="F66" s="22"/>
      <c r="G66" s="22"/>
      <c r="H66" s="22"/>
      <c r="I66" s="22"/>
      <c r="J66" s="22"/>
      <c r="K66" s="22"/>
      <c r="L66" s="22"/>
      <c r="M66" s="22"/>
      <c r="N66" s="22"/>
    </row>
    <row r="67" spans="2:14" ht="12.75">
      <c r="B67" s="22"/>
      <c r="C67" s="22"/>
      <c r="D67" s="22"/>
      <c r="E67" s="22"/>
      <c r="F67" s="22"/>
      <c r="G67" s="22"/>
      <c r="H67" s="22"/>
      <c r="I67" s="22"/>
      <c r="J67" s="22"/>
      <c r="K67" s="22"/>
      <c r="L67" s="22"/>
      <c r="M67" s="22"/>
      <c r="N67" s="22"/>
    </row>
    <row r="68" spans="2:14" ht="12.75">
      <c r="B68" s="22"/>
      <c r="C68" s="22"/>
      <c r="D68" s="22"/>
      <c r="E68" s="22"/>
      <c r="F68" s="22"/>
      <c r="G68" s="22"/>
      <c r="H68" s="22"/>
      <c r="I68" s="22"/>
      <c r="J68" s="22"/>
      <c r="K68" s="22"/>
      <c r="L68" s="22"/>
      <c r="M68" s="22"/>
      <c r="N68" s="22"/>
    </row>
    <row r="69" spans="2:14" ht="12.75">
      <c r="B69" s="22"/>
      <c r="C69" s="22"/>
      <c r="D69" s="22"/>
      <c r="E69" s="22"/>
      <c r="F69" s="22"/>
      <c r="G69" s="22"/>
      <c r="H69" s="22"/>
      <c r="I69" s="22"/>
      <c r="J69" s="22"/>
      <c r="K69" s="22"/>
      <c r="L69" s="22"/>
      <c r="M69" s="22"/>
      <c r="N69" s="22"/>
    </row>
    <row r="70" spans="2:14" ht="12.75">
      <c r="B70" s="22"/>
      <c r="C70" s="22"/>
      <c r="D70" s="22"/>
      <c r="E70" s="22"/>
      <c r="F70" s="22"/>
      <c r="G70" s="22"/>
      <c r="H70" s="22"/>
      <c r="I70" s="22"/>
      <c r="J70" s="22"/>
      <c r="K70" s="22"/>
      <c r="L70" s="22"/>
      <c r="M70" s="22"/>
      <c r="N70" s="22"/>
    </row>
    <row r="71" spans="2:14" ht="12.75">
      <c r="B71" s="22"/>
      <c r="C71" s="22"/>
      <c r="D71" s="22"/>
      <c r="E71" s="22"/>
      <c r="F71" s="22"/>
      <c r="G71" s="22"/>
      <c r="H71" s="22"/>
      <c r="I71" s="22"/>
      <c r="J71" s="22"/>
      <c r="K71" s="22"/>
      <c r="L71" s="22"/>
      <c r="M71" s="22"/>
      <c r="N71" s="22"/>
    </row>
  </sheetData>
  <sheetProtection password="96DE" sheet="1" objects="1" scenarios="1"/>
  <mergeCells count="13">
    <mergeCell ref="B41:F41"/>
    <mergeCell ref="B10:F10"/>
    <mergeCell ref="B17:F17"/>
    <mergeCell ref="B43:C43"/>
    <mergeCell ref="B25:F25"/>
    <mergeCell ref="B32:F32"/>
    <mergeCell ref="B35:F35"/>
    <mergeCell ref="B38:F38"/>
    <mergeCell ref="J23:P23"/>
    <mergeCell ref="J22:P22"/>
    <mergeCell ref="J30:N30"/>
    <mergeCell ref="J42:Q43"/>
    <mergeCell ref="J39:P39"/>
  </mergeCells>
  <conditionalFormatting sqref="J30 J22">
    <cfRule type="expression" priority="1" dxfId="0" stopIfTrue="1">
      <formula>((G17="?")=TRUE)</formula>
    </cfRule>
    <cfRule type="expression" priority="2" dxfId="1" stopIfTrue="1">
      <formula>((G17="?")=FALSE)</formula>
    </cfRule>
  </conditionalFormatting>
  <conditionalFormatting sqref="J33">
    <cfRule type="expression" priority="3" dxfId="1" stopIfTrue="1">
      <formula>((G32="?")=FALSE)</formula>
    </cfRule>
  </conditionalFormatting>
  <conditionalFormatting sqref="J36 J42:Q44">
    <cfRule type="expression" priority="4" dxfId="1" stopIfTrue="1">
      <formula>((G35="?")=FALSE)</formula>
    </cfRule>
  </conditionalFormatting>
  <conditionalFormatting sqref="J23:P23">
    <cfRule type="expression" priority="5" dxfId="0" stopIfTrue="1">
      <formula>((G17="?")=TRUE)</formula>
    </cfRule>
    <cfRule type="expression" priority="6" dxfId="1" stopIfTrue="1">
      <formula>((G17="?")=FALSE)</formula>
    </cfRule>
  </conditionalFormatting>
  <conditionalFormatting sqref="J39 Q39:S39">
    <cfRule type="expression" priority="7" dxfId="0" stopIfTrue="1">
      <formula>((G38="?")=TRUE)</formula>
    </cfRule>
    <cfRule type="expression" priority="8" dxfId="1" stopIfTrue="1">
      <formula>((G38="?")=FALSE)</formula>
    </cfRule>
  </conditionalFormatting>
  <conditionalFormatting sqref="J15:N15 O10:O15">
    <cfRule type="cellIs" priority="9" dxfId="1" operator="equal" stopIfTrue="1">
      <formula>0</formula>
    </cfRule>
  </conditionalFormatting>
  <hyperlinks>
    <hyperlink ref="B43" location="Sheet2!A1" display="Sheet2!A1"/>
  </hyperlinks>
  <printOptions/>
  <pageMargins left="0.1968503937007874" right="0.1968503937007874"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cp:lastModifiedBy>
  <cp:lastPrinted>2002-01-25T17:51:27Z</cp:lastPrinted>
  <dcterms:created xsi:type="dcterms:W3CDTF">2001-11-26T17:08:35Z</dcterms:created>
  <dcterms:modified xsi:type="dcterms:W3CDTF">2004-04-01T20:06:30Z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